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umare003\Downloads\"/>
    </mc:Choice>
  </mc:AlternateContent>
  <xr:revisionPtr revIDLastSave="0" documentId="8_{F1EDE474-70EA-406F-8241-4854E3913E99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Calculateur" sheetId="1" r:id="rId1"/>
    <sheet name="Coefficient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7" i="2"/>
  <c r="G6" i="2" l="1"/>
  <c r="G16" i="2" s="1"/>
  <c r="H12" i="1" l="1"/>
</calcChain>
</file>

<file path=xl/sharedStrings.xml><?xml version="1.0" encoding="utf-8"?>
<sst xmlns="http://schemas.openxmlformats.org/spreadsheetml/2006/main" count="104" uniqueCount="79">
  <si>
    <t>Calculateur de forfait - PEPS 2</t>
  </si>
  <si>
    <t>ENTREE</t>
  </si>
  <si>
    <t>SORTIE</t>
  </si>
  <si>
    <t>Patient</t>
  </si>
  <si>
    <t>Sexe et âge</t>
  </si>
  <si>
    <t>Femme de 55 à 59 ans</t>
  </si>
  <si>
    <t>Le forfait modélisé</t>
  </si>
  <si>
    <t>Bénéficie de la C2S</t>
  </si>
  <si>
    <t>Oui</t>
  </si>
  <si>
    <t>associé au profil patient</t>
  </si>
  <si>
    <t>ALD</t>
  </si>
  <si>
    <t>sélectionné est de :</t>
  </si>
  <si>
    <t>ALD neurologique</t>
  </si>
  <si>
    <t>Non</t>
  </si>
  <si>
    <t>ALD cardiaque</t>
  </si>
  <si>
    <t>ALD cancer</t>
  </si>
  <si>
    <t>ALD diabète</t>
  </si>
  <si>
    <t>ALD psychiatrique</t>
  </si>
  <si>
    <t>Nombre d'autres ALD</t>
  </si>
  <si>
    <t>Caractéristiques patient</t>
  </si>
  <si>
    <t>Calcul du forfait</t>
  </si>
  <si>
    <t>Coefficients estimés</t>
  </si>
  <si>
    <t>Coefficients pris en compte</t>
  </si>
  <si>
    <t>Caractéristique</t>
  </si>
  <si>
    <t>Modalité</t>
  </si>
  <si>
    <t>Coefficient</t>
  </si>
  <si>
    <t>Coefficient associé</t>
  </si>
  <si>
    <t>Constante</t>
  </si>
  <si>
    <t>Homme de 0 à 1 an</t>
  </si>
  <si>
    <t>Age et sexe</t>
  </si>
  <si>
    <t>Homme de 2 à 4 ans</t>
  </si>
  <si>
    <t>C2S</t>
  </si>
  <si>
    <t>Homme de 5 à 9 ans</t>
  </si>
  <si>
    <t>Homme de 10 à 14 ans</t>
  </si>
  <si>
    <t>Homme de 15 à 19 ans</t>
  </si>
  <si>
    <t>Homme de 20 à 24 ans</t>
  </si>
  <si>
    <t>Homme de 25 à 29 ans</t>
  </si>
  <si>
    <t>Homme de 30 à 34 ans</t>
  </si>
  <si>
    <t>Nombre ALD autres</t>
  </si>
  <si>
    <t>Homme de 35 à 39 ans</t>
  </si>
  <si>
    <t>Homme de 40 à 44 ans</t>
  </si>
  <si>
    <t>Forfait</t>
  </si>
  <si>
    <t>Homme de 45 à 49 ans</t>
  </si>
  <si>
    <t>Homme de 50 à 54 ans</t>
  </si>
  <si>
    <t>Homme de 55 à 59 ans</t>
  </si>
  <si>
    <t>Homme de 60 à 64 ans</t>
  </si>
  <si>
    <t>Homme de 65 à 69 ans</t>
  </si>
  <si>
    <t>Homme de 70 à 74 ans</t>
  </si>
  <si>
    <t>Homme de 75 à 79 ans</t>
  </si>
  <si>
    <t>Homme de 80 à 84 ans</t>
  </si>
  <si>
    <t>Homme de 85 à 89 ans</t>
  </si>
  <si>
    <t>Homme de 90 ans à plus</t>
  </si>
  <si>
    <t>Femme de 0 à 1 an</t>
  </si>
  <si>
    <t>Femme de 2 à 4 ans</t>
  </si>
  <si>
    <t>Femme de 5 à 9 ans</t>
  </si>
  <si>
    <t>Femme de 10 à 14 ans</t>
  </si>
  <si>
    <t>Femme de 15 à 19 ans</t>
  </si>
  <si>
    <t>Femme de 20 à 24 ans</t>
  </si>
  <si>
    <t>Femme de 25 à 29 ans</t>
  </si>
  <si>
    <t>Femme de 30 à 34 ans</t>
  </si>
  <si>
    <t>Femme de 35 à 39 ans</t>
  </si>
  <si>
    <t>Femme de 40 à 44 ans</t>
  </si>
  <si>
    <t>Femme de 45 à 49 ans</t>
  </si>
  <si>
    <t>Femme de 50 à 54 ans</t>
  </si>
  <si>
    <t>Femme de 60 à 64 ans</t>
  </si>
  <si>
    <t>Femme de 65 à 69 ans</t>
  </si>
  <si>
    <t>Femme de 70 à 74 ans</t>
  </si>
  <si>
    <t>Femme de 75 à 79 ans</t>
  </si>
  <si>
    <t>Femme de 80 à 84 ans</t>
  </si>
  <si>
    <t>Femme de 85 à 89 ans</t>
  </si>
  <si>
    <t>Femme de 90 ans à plus</t>
  </si>
  <si>
    <t>Bénéficiaire de la C2S</t>
  </si>
  <si>
    <t>Atteint d’une ALD neurologique</t>
  </si>
  <si>
    <t>Atteint d’une ALD cardiaque</t>
  </si>
  <si>
    <t>Atteint d’une ALD cancer</t>
  </si>
  <si>
    <t>Atteint d’une ALD diabète</t>
  </si>
  <si>
    <t>Atteint d’une ALD psychiatrique</t>
  </si>
  <si>
    <t>Nombre d’ALD dont le patient est atteint, autres que celles citées ci-dessus</t>
  </si>
  <si>
    <t>3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</si>
</sst>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2D6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537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1" xfId="0" applyBorder="1"/>
    <xf numFmtId="44" fontId="0" fillId="0" borderId="11" xfId="1" applyFont="1" applyBorder="1" applyAlignment="1">
      <alignment horizontal="center"/>
    </xf>
    <xf numFmtId="0" fontId="0" fillId="0" borderId="13" xfId="0" applyBorder="1"/>
    <xf numFmtId="0" fontId="4" fillId="0" borderId="0" xfId="0" applyFont="1"/>
    <xf numFmtId="0" fontId="0" fillId="0" borderId="10" xfId="0" applyBorder="1"/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left" indent="3"/>
    </xf>
    <xf numFmtId="0" fontId="7" fillId="0" borderId="0" xfId="0" applyFont="1"/>
    <xf numFmtId="0" fontId="2" fillId="0" borderId="0" xfId="0" applyFont="1"/>
    <xf numFmtId="0" fontId="6" fillId="0" borderId="0" xfId="0" applyFont="1"/>
    <xf numFmtId="0" fontId="2" fillId="0" borderId="5" xfId="0" applyFont="1" applyBorder="1"/>
    <xf numFmtId="0" fontId="0" fillId="0" borderId="5" xfId="0" applyBorder="1"/>
    <xf numFmtId="0" fontId="2" fillId="0" borderId="11" xfId="0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0" xfId="0" applyFont="1" applyFill="1" applyAlignment="1">
      <alignment horizontal="center"/>
    </xf>
    <xf numFmtId="0" fontId="0" fillId="4" borderId="6" xfId="0" applyFill="1" applyBorder="1"/>
    <xf numFmtId="0" fontId="0" fillId="4" borderId="0" xfId="0" applyFill="1"/>
    <xf numFmtId="0" fontId="0" fillId="4" borderId="9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/>
    <xf numFmtId="0" fontId="0" fillId="0" borderId="4" xfId="0" applyBorder="1"/>
    <xf numFmtId="0" fontId="0" fillId="0" borderId="6" xfId="0" applyBorder="1"/>
    <xf numFmtId="0" fontId="0" fillId="4" borderId="0" xfId="0" applyFill="1" applyAlignment="1">
      <alignment horizontal="center"/>
    </xf>
    <xf numFmtId="44" fontId="0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left" indent="3"/>
    </xf>
    <xf numFmtId="0" fontId="0" fillId="0" borderId="12" xfId="0" applyBorder="1"/>
    <xf numFmtId="16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4" fontId="9" fillId="0" borderId="11" xfId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537E"/>
      <color rgb="FFFF6600"/>
      <color rgb="FFDD2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182880</xdr:rowOff>
    </xdr:from>
    <xdr:to>
      <xdr:col>0</xdr:col>
      <xdr:colOff>1672589</xdr:colOff>
      <xdr:row>1</xdr:row>
      <xdr:rowOff>374375</xdr:rowOff>
    </xdr:to>
    <xdr:pic>
      <xdr:nvPicPr>
        <xdr:cNvPr id="2" name="Image 1" descr="Article 51 : innovation organisationnelle | Agence régionale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82880"/>
          <a:ext cx="1200149" cy="82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showGridLines="0" tabSelected="1" workbookViewId="0">
      <selection activeCell="C9" sqref="C9"/>
    </sheetView>
  </sheetViews>
  <sheetFormatPr baseColWidth="10" defaultColWidth="11.42578125" defaultRowHeight="15" x14ac:dyDescent="0.25"/>
  <cols>
    <col min="1" max="1" width="30.7109375" customWidth="1"/>
    <col min="3" max="3" width="32.7109375" bestFit="1" customWidth="1"/>
    <col min="4" max="4" width="22.7109375" bestFit="1" customWidth="1"/>
    <col min="8" max="8" width="29.28515625" bestFit="1" customWidth="1"/>
    <col min="10" max="10" width="50.7109375" customWidth="1"/>
  </cols>
  <sheetData>
    <row r="1" spans="2:9" ht="50.1" customHeight="1" x14ac:dyDescent="0.25"/>
    <row r="2" spans="2:9" ht="33.75" x14ac:dyDescent="0.5">
      <c r="B2" s="59" t="s">
        <v>0</v>
      </c>
      <c r="C2" s="60"/>
      <c r="D2" s="60"/>
      <c r="E2" s="60"/>
      <c r="F2" s="60"/>
      <c r="G2" s="60"/>
      <c r="H2" s="60"/>
      <c r="I2" s="61"/>
    </row>
    <row r="3" spans="2:9" ht="50.1" customHeight="1" x14ac:dyDescent="0.25"/>
    <row r="4" spans="2:9" x14ac:dyDescent="0.25">
      <c r="B4" s="23"/>
      <c r="C4" s="24"/>
      <c r="D4" s="24"/>
      <c r="E4" s="25"/>
      <c r="G4" s="32"/>
      <c r="H4" s="33"/>
      <c r="I4" s="34"/>
    </row>
    <row r="5" spans="2:9" ht="26.25" x14ac:dyDescent="0.4">
      <c r="B5" s="26"/>
      <c r="C5" s="63" t="s">
        <v>1</v>
      </c>
      <c r="D5" s="63"/>
      <c r="E5" s="27"/>
      <c r="G5" s="35"/>
      <c r="H5" s="36" t="s">
        <v>2</v>
      </c>
      <c r="I5" s="37"/>
    </row>
    <row r="6" spans="2:9" x14ac:dyDescent="0.25">
      <c r="B6" s="26"/>
      <c r="C6" s="28"/>
      <c r="D6" s="28"/>
      <c r="E6" s="27"/>
      <c r="G6" s="35"/>
      <c r="H6" s="38"/>
      <c r="I6" s="37"/>
    </row>
    <row r="7" spans="2:9" x14ac:dyDescent="0.25">
      <c r="B7" s="26"/>
      <c r="C7" s="62" t="s">
        <v>3</v>
      </c>
      <c r="D7" s="62"/>
      <c r="E7" s="27"/>
      <c r="G7" s="35"/>
      <c r="H7" s="7"/>
      <c r="I7" s="37"/>
    </row>
    <row r="8" spans="2:9" x14ac:dyDescent="0.25">
      <c r="B8" s="26"/>
      <c r="C8" s="1" t="s">
        <v>4</v>
      </c>
      <c r="D8" s="53" t="s">
        <v>5</v>
      </c>
      <c r="E8" s="27"/>
      <c r="G8" s="35"/>
      <c r="H8" s="8" t="s">
        <v>6</v>
      </c>
      <c r="I8" s="37"/>
    </row>
    <row r="9" spans="2:9" ht="15" customHeight="1" x14ac:dyDescent="0.25">
      <c r="B9" s="26"/>
      <c r="C9" s="1" t="s">
        <v>7</v>
      </c>
      <c r="D9" s="54" t="s">
        <v>8</v>
      </c>
      <c r="E9" s="27"/>
      <c r="G9" s="35"/>
      <c r="H9" s="8" t="s">
        <v>9</v>
      </c>
      <c r="I9" s="37"/>
    </row>
    <row r="10" spans="2:9" x14ac:dyDescent="0.25">
      <c r="B10" s="26"/>
      <c r="C10" s="7" t="s">
        <v>10</v>
      </c>
      <c r="D10" s="57"/>
      <c r="E10" s="27"/>
      <c r="G10" s="35"/>
      <c r="H10" s="8" t="s">
        <v>11</v>
      </c>
      <c r="I10" s="37"/>
    </row>
    <row r="11" spans="2:9" ht="14.45" customHeight="1" x14ac:dyDescent="0.25">
      <c r="B11" s="26"/>
      <c r="C11" s="9" t="s">
        <v>12</v>
      </c>
      <c r="D11" s="55" t="s">
        <v>13</v>
      </c>
      <c r="E11" s="27"/>
      <c r="G11" s="35"/>
      <c r="H11" s="3"/>
      <c r="I11" s="37"/>
    </row>
    <row r="12" spans="2:9" ht="14.45" customHeight="1" x14ac:dyDescent="0.25">
      <c r="B12" s="26"/>
      <c r="C12" s="9" t="s">
        <v>14</v>
      </c>
      <c r="D12" s="55" t="s">
        <v>13</v>
      </c>
      <c r="E12" s="27"/>
      <c r="G12" s="35"/>
      <c r="H12" s="58">
        <f>Coefficients!G16</f>
        <v>149.08919231484592</v>
      </c>
      <c r="I12" s="37"/>
    </row>
    <row r="13" spans="2:9" x14ac:dyDescent="0.25">
      <c r="B13" s="26"/>
      <c r="C13" s="9" t="s">
        <v>15</v>
      </c>
      <c r="D13" s="55" t="s">
        <v>13</v>
      </c>
      <c r="E13" s="27"/>
      <c r="G13" s="35"/>
      <c r="H13" s="58"/>
      <c r="I13" s="37"/>
    </row>
    <row r="14" spans="2:9" x14ac:dyDescent="0.25">
      <c r="B14" s="26"/>
      <c r="C14" s="9" t="s">
        <v>16</v>
      </c>
      <c r="D14" s="55" t="s">
        <v>13</v>
      </c>
      <c r="E14" s="27"/>
      <c r="G14" s="35"/>
      <c r="H14" s="8"/>
      <c r="I14" s="37"/>
    </row>
    <row r="15" spans="2:9" x14ac:dyDescent="0.25">
      <c r="B15" s="26"/>
      <c r="C15" s="9" t="s">
        <v>17</v>
      </c>
      <c r="D15" s="55" t="s">
        <v>13</v>
      </c>
      <c r="E15" s="27"/>
      <c r="G15" s="35"/>
      <c r="H15" s="4"/>
      <c r="I15" s="37"/>
    </row>
    <row r="16" spans="2:9" x14ac:dyDescent="0.25">
      <c r="B16" s="26"/>
      <c r="C16" s="50" t="s">
        <v>18</v>
      </c>
      <c r="D16" s="56">
        <v>0</v>
      </c>
      <c r="E16" s="27"/>
      <c r="G16" s="35"/>
      <c r="H16" s="49"/>
      <c r="I16" s="37"/>
    </row>
    <row r="17" spans="2:9" x14ac:dyDescent="0.25">
      <c r="B17" s="26"/>
      <c r="C17" s="28"/>
      <c r="D17" s="28"/>
      <c r="E17" s="27"/>
      <c r="G17" s="35"/>
      <c r="H17" s="48"/>
      <c r="I17" s="37"/>
    </row>
    <row r="18" spans="2:9" x14ac:dyDescent="0.25">
      <c r="B18" s="26"/>
      <c r="C18" s="28"/>
      <c r="D18" s="28"/>
      <c r="E18" s="27"/>
      <c r="G18" s="35"/>
      <c r="H18" s="38"/>
      <c r="I18" s="37"/>
    </row>
    <row r="19" spans="2:9" x14ac:dyDescent="0.25">
      <c r="B19" s="30"/>
      <c r="C19" s="31"/>
      <c r="D19" s="31"/>
      <c r="E19" s="29"/>
      <c r="G19" s="40"/>
      <c r="H19" s="41"/>
      <c r="I19" s="39"/>
    </row>
  </sheetData>
  <sheetProtection sheet="1" objects="1" scenarios="1"/>
  <dataConsolidate/>
  <mergeCells count="4">
    <mergeCell ref="H12:H13"/>
    <mergeCell ref="B2:I2"/>
    <mergeCell ref="C7:D7"/>
    <mergeCell ref="C5:D5"/>
  </mergeCells>
  <dataValidations xWindow="779" yWindow="832" count="7">
    <dataValidation type="list" allowBlank="1" showInputMessage="1" showErrorMessage="1" promptTitle="Nombre d'autres ALD" prompt="Merci d'indiquer le nombre d'autres ALD en dehors des ALD déjà prises en compte au-dessus." sqref="D16" xr:uid="{00000000-0002-0000-0000-000000000000}">
      <formula1>"0,1,2,3 ou plus"</formula1>
    </dataValidation>
    <dataValidation type="list" allowBlank="1" showInputMessage="1" showErrorMessage="1" promptTitle="ALD neurologique" prompt="Merci d'indiquer &quot;Oui&quot; si le patient est atteint d'une ALD 15, 16 ou 25._x000a__x000a_Pour information :_x000a_ALD 15 : Maladie d'Alzheimer et autres démences_x000a_ALD 16 : Maladie de Parkinson_x000a_ALD 25 : Sclérose en plaques" sqref="D11" xr:uid="{00000000-0002-0000-0000-000001000000}">
      <formula1>"Oui, Non"</formula1>
    </dataValidation>
    <dataValidation type="list" allowBlank="1" showInputMessage="1" showErrorMessage="1" promptTitle="ALD cardiologique" prompt="Merci d'indiquer &quot;Oui&quot; si le patient est atteint d'une ALD 1, 3, 5 ou 13._x000a__x000a_Pour information :_x000a_ALD 1 : AVC invalidant_x000a_ALD 3 : Artériopathies chroniques avec manifestations ischémiques_x000a_ALD 5 : Problèmes cardiaques graves_x000a_ALD 13 : Maladie coronaire" sqref="D12" xr:uid="{00000000-0002-0000-0000-000002000000}">
      <formula1>"Oui, Non"</formula1>
    </dataValidation>
    <dataValidation type="list" allowBlank="1" showInputMessage="1" showErrorMessage="1" promptTitle="ALD cancer" prompt="Merci d'indiquer &quot;Oui&quot; si le patient est atteint d'une ALD 30 correspondant à une tumeur maligne, une affection maligne du tissu lymphatique ou hématopoïétique." sqref="D13" xr:uid="{00000000-0002-0000-0000-000003000000}">
      <formula1>"Oui, Non"</formula1>
    </dataValidation>
    <dataValidation type="list" allowBlank="1" showInputMessage="1" showErrorMessage="1" promptTitle="ALD diabète" prompt="Merci d'indiquer &quot;Oui&quot; si le patient est atteint d'une ALD 8 correspondant à un diabète de type 1 ou 2." sqref="D14" xr:uid="{00000000-0002-0000-0000-000004000000}">
      <formula1>"Oui, Non"</formula1>
    </dataValidation>
    <dataValidation type="list" allowBlank="1" showInputMessage="1" showErrorMessage="1" promptTitle="ALD psychiatrique" prompt="Merci d'indiquer &quot;Oui&quot; si le patient est atteint d'une ALD 23 correspondant à une affection psychiatrique de longue durée." sqref="D15" xr:uid="{00000000-0002-0000-0000-000005000000}">
      <formula1>"Oui, Non"</formula1>
    </dataValidation>
    <dataValidation type="list" allowBlank="1" showInputMessage="1" showErrorMessage="1" sqref="D9" xr:uid="{00000000-0002-0000-0000-000006000000}">
      <formula1>"Oui, Non"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79" yWindow="832" count="1">
        <x14:dataValidation type="list" allowBlank="1" showInputMessage="1" showErrorMessage="1" xr:uid="{00000000-0002-0000-0000-000007000000}">
          <x14:formula1>
            <xm:f>Coefficients!$C$7:$C$46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91"/>
  <sheetViews>
    <sheetView workbookViewId="0">
      <selection activeCell="D21" sqref="D21"/>
    </sheetView>
  </sheetViews>
  <sheetFormatPr baseColWidth="10" defaultColWidth="11.42578125" defaultRowHeight="15" x14ac:dyDescent="0.25"/>
  <cols>
    <col min="1" max="1" width="10.7109375" customWidth="1"/>
    <col min="2" max="2" width="61.85546875" bestFit="1" customWidth="1"/>
    <col min="3" max="3" width="22.7109375" bestFit="1" customWidth="1"/>
    <col min="4" max="4" width="15.7109375" customWidth="1"/>
    <col min="5" max="5" width="10.7109375" customWidth="1"/>
    <col min="6" max="7" width="20.7109375" customWidth="1"/>
    <col min="8" max="9" width="10.7109375" customWidth="1"/>
  </cols>
  <sheetData>
    <row r="2" spans="2:9" x14ac:dyDescent="0.25">
      <c r="B2" s="67" t="s">
        <v>19</v>
      </c>
      <c r="C2" s="68"/>
      <c r="D2" s="69"/>
      <c r="F2" s="67" t="s">
        <v>20</v>
      </c>
      <c r="G2" s="69"/>
    </row>
    <row r="4" spans="2:9" x14ac:dyDescent="0.25">
      <c r="B4" s="67" t="s">
        <v>21</v>
      </c>
      <c r="C4" s="68"/>
      <c r="D4" s="69"/>
      <c r="E4" s="2"/>
      <c r="F4" s="70" t="s">
        <v>22</v>
      </c>
      <c r="G4" s="71"/>
    </row>
    <row r="5" spans="2:9" x14ac:dyDescent="0.25">
      <c r="B5" s="18" t="s">
        <v>23</v>
      </c>
      <c r="C5" s="19" t="s">
        <v>24</v>
      </c>
      <c r="D5" s="17" t="s">
        <v>25</v>
      </c>
      <c r="E5" s="20"/>
      <c r="F5" s="16" t="s">
        <v>23</v>
      </c>
      <c r="G5" s="17" t="s">
        <v>26</v>
      </c>
    </row>
    <row r="6" spans="2:9" x14ac:dyDescent="0.25">
      <c r="B6" s="18" t="s">
        <v>27</v>
      </c>
      <c r="C6" s="5"/>
      <c r="D6" s="45">
        <v>1.4729000000000001</v>
      </c>
      <c r="E6" s="6"/>
      <c r="F6" s="13" t="s">
        <v>27</v>
      </c>
      <c r="G6" s="15">
        <f>D6</f>
        <v>1.4729000000000001</v>
      </c>
    </row>
    <row r="7" spans="2:9" x14ac:dyDescent="0.25">
      <c r="B7" s="66" t="s">
        <v>4</v>
      </c>
      <c r="C7" s="42" t="s">
        <v>28</v>
      </c>
      <c r="D7" s="46">
        <v>0.28179999999999999</v>
      </c>
      <c r="E7" s="6"/>
      <c r="F7" s="13" t="s">
        <v>29</v>
      </c>
      <c r="G7" s="3">
        <f>SUMIFS(D7:D46,C7:C46,Calculateur!D8)</f>
        <v>-6.1700000000000033E-2</v>
      </c>
      <c r="H7" s="10"/>
      <c r="I7" s="52"/>
    </row>
    <row r="8" spans="2:9" x14ac:dyDescent="0.25">
      <c r="B8" s="64"/>
      <c r="C8" s="43" t="s">
        <v>30</v>
      </c>
      <c r="D8" s="47">
        <v>0</v>
      </c>
      <c r="E8" s="6"/>
      <c r="F8" s="13" t="s">
        <v>31</v>
      </c>
      <c r="G8" s="3">
        <f>SUMIFS(D47:D48,C47:C48,Calculateur!D9)</f>
        <v>0.31619999999999998</v>
      </c>
      <c r="H8" s="10"/>
      <c r="I8" s="52"/>
    </row>
    <row r="9" spans="2:9" x14ac:dyDescent="0.25">
      <c r="B9" s="64"/>
      <c r="C9" s="43" t="s">
        <v>32</v>
      </c>
      <c r="D9" s="47">
        <v>-0.438</v>
      </c>
      <c r="E9" s="6"/>
      <c r="F9" s="14" t="s">
        <v>12</v>
      </c>
      <c r="G9" s="3">
        <f>SUMIFS(D49:D50,C49:C50,Calculateur!D11)</f>
        <v>0</v>
      </c>
      <c r="H9" s="10"/>
      <c r="I9" s="52"/>
    </row>
    <row r="10" spans="2:9" x14ac:dyDescent="0.25">
      <c r="B10" s="64"/>
      <c r="C10" s="43" t="s">
        <v>33</v>
      </c>
      <c r="D10" s="47">
        <v>-0.59499999999999997</v>
      </c>
      <c r="E10" s="6"/>
      <c r="F10" s="14" t="s">
        <v>14</v>
      </c>
      <c r="G10" s="3">
        <f>SUMIFS(D51:D52,C51:C52,Calculateur!D12)</f>
        <v>0</v>
      </c>
      <c r="H10" s="10"/>
      <c r="I10" s="52"/>
    </row>
    <row r="11" spans="2:9" x14ac:dyDescent="0.25">
      <c r="B11" s="64"/>
      <c r="C11" s="43" t="s">
        <v>34</v>
      </c>
      <c r="D11" s="47">
        <v>-0.63100000000000001</v>
      </c>
      <c r="E11" s="6"/>
      <c r="F11" s="14" t="s">
        <v>15</v>
      </c>
      <c r="G11" s="3">
        <f>SUMIFS(D53:D54,C53:C54,Calculateur!D13)</f>
        <v>0</v>
      </c>
      <c r="H11" s="10"/>
      <c r="I11" s="52"/>
    </row>
    <row r="12" spans="2:9" x14ac:dyDescent="0.25">
      <c r="B12" s="64"/>
      <c r="C12" s="43" t="s">
        <v>35</v>
      </c>
      <c r="D12" s="47">
        <v>-0.68959999999999999</v>
      </c>
      <c r="E12" s="6"/>
      <c r="F12" s="14" t="s">
        <v>16</v>
      </c>
      <c r="G12" s="3">
        <f>SUMIFS(D55:D56,C55:C56,Calculateur!D14)</f>
        <v>0</v>
      </c>
      <c r="H12" s="10"/>
      <c r="I12" s="52"/>
    </row>
    <row r="13" spans="2:9" x14ac:dyDescent="0.25">
      <c r="B13" s="64"/>
      <c r="C13" s="43" t="s">
        <v>36</v>
      </c>
      <c r="D13" s="47">
        <v>-0.65510000000000002</v>
      </c>
      <c r="E13" s="6"/>
      <c r="F13" s="14" t="s">
        <v>17</v>
      </c>
      <c r="G13" s="3">
        <f>SUMIFS(D57:D58,C57:C58,Calculateur!D15)</f>
        <v>0</v>
      </c>
      <c r="H13" s="10"/>
      <c r="I13" s="52"/>
    </row>
    <row r="14" spans="2:9" x14ac:dyDescent="0.25">
      <c r="B14" s="64"/>
      <c r="C14" s="43" t="s">
        <v>37</v>
      </c>
      <c r="D14" s="47">
        <v>-0.63729999999999998</v>
      </c>
      <c r="E14" s="6"/>
      <c r="F14" s="14" t="s">
        <v>38</v>
      </c>
      <c r="G14" s="3">
        <f>SUMIFS(D59:D62,C59:C62,Calculateur!D16)</f>
        <v>0</v>
      </c>
      <c r="H14" s="10"/>
      <c r="I14" s="52"/>
    </row>
    <row r="15" spans="2:9" x14ac:dyDescent="0.25">
      <c r="B15" s="64"/>
      <c r="C15" s="43" t="s">
        <v>39</v>
      </c>
      <c r="D15" s="47">
        <v>-0.55920000000000003</v>
      </c>
      <c r="E15" s="6"/>
      <c r="F15" s="5"/>
      <c r="G15" s="5"/>
      <c r="H15" s="10"/>
      <c r="I15" s="52"/>
    </row>
    <row r="16" spans="2:9" x14ac:dyDescent="0.25">
      <c r="B16" s="64"/>
      <c r="C16" s="43" t="s">
        <v>40</v>
      </c>
      <c r="D16" s="47">
        <v>-0.50509999999999999</v>
      </c>
      <c r="E16" s="6"/>
      <c r="F16" s="21" t="s">
        <v>41</v>
      </c>
      <c r="G16" s="22">
        <f>EXP(SUM(G6:G14))*26.5</f>
        <v>149.08919231484592</v>
      </c>
      <c r="H16" s="10"/>
      <c r="I16" s="52"/>
    </row>
    <row r="17" spans="2:9" x14ac:dyDescent="0.25">
      <c r="B17" s="64"/>
      <c r="C17" s="43" t="s">
        <v>42</v>
      </c>
      <c r="D17" s="47">
        <v>-0.43880000000000002</v>
      </c>
      <c r="E17" s="6"/>
      <c r="F17" s="11"/>
      <c r="G17" s="11"/>
      <c r="H17" s="10"/>
      <c r="I17" s="52"/>
    </row>
    <row r="18" spans="2:9" x14ac:dyDescent="0.25">
      <c r="B18" s="64"/>
      <c r="C18" s="43" t="s">
        <v>43</v>
      </c>
      <c r="D18" s="47">
        <v>-0.35830000000000001</v>
      </c>
      <c r="E18" s="6"/>
      <c r="F18" s="11"/>
      <c r="G18" s="11"/>
      <c r="H18" s="10"/>
      <c r="I18" s="52"/>
    </row>
    <row r="19" spans="2:9" x14ac:dyDescent="0.25">
      <c r="B19" s="64"/>
      <c r="C19" s="43" t="s">
        <v>44</v>
      </c>
      <c r="D19" s="47">
        <v>-0.27950000000000003</v>
      </c>
      <c r="E19" s="6"/>
      <c r="F19" s="12"/>
      <c r="G19" s="12"/>
      <c r="H19" s="10"/>
      <c r="I19" s="52"/>
    </row>
    <row r="20" spans="2:9" x14ac:dyDescent="0.25">
      <c r="B20" s="64"/>
      <c r="C20" s="43" t="s">
        <v>45</v>
      </c>
      <c r="D20" s="47">
        <v>-0.25919999999999999</v>
      </c>
      <c r="E20" s="6"/>
      <c r="F20" s="6"/>
      <c r="G20" s="6"/>
      <c r="H20" s="10"/>
      <c r="I20" s="52"/>
    </row>
    <row r="21" spans="2:9" x14ac:dyDescent="0.25">
      <c r="B21" s="64"/>
      <c r="C21" s="43" t="s">
        <v>46</v>
      </c>
      <c r="D21" s="47">
        <v>-0.23910000000000001</v>
      </c>
      <c r="E21" s="6"/>
      <c r="F21" s="6"/>
      <c r="G21" s="6"/>
      <c r="H21" s="10"/>
      <c r="I21" s="52"/>
    </row>
    <row r="22" spans="2:9" x14ac:dyDescent="0.25">
      <c r="B22" s="64"/>
      <c r="C22" s="43" t="s">
        <v>47</v>
      </c>
      <c r="D22" s="47">
        <v>-0.18429999999999999</v>
      </c>
      <c r="E22" s="6"/>
      <c r="F22" s="6"/>
      <c r="G22" s="6"/>
      <c r="H22" s="10"/>
      <c r="I22" s="52"/>
    </row>
    <row r="23" spans="2:9" x14ac:dyDescent="0.25">
      <c r="B23" s="64"/>
      <c r="C23" s="43" t="s">
        <v>48</v>
      </c>
      <c r="D23" s="47">
        <v>-0.10539999999999999</v>
      </c>
      <c r="E23" s="6"/>
      <c r="F23" s="6"/>
      <c r="G23" s="6"/>
      <c r="H23" s="6"/>
      <c r="I23" s="52"/>
    </row>
    <row r="24" spans="2:9" x14ac:dyDescent="0.25">
      <c r="B24" s="64"/>
      <c r="C24" s="43" t="s">
        <v>49</v>
      </c>
      <c r="D24" s="47">
        <v>1.09E-2</v>
      </c>
      <c r="E24" s="6"/>
      <c r="F24" s="6"/>
      <c r="G24" s="6"/>
      <c r="H24" s="6"/>
      <c r="I24" s="52"/>
    </row>
    <row r="25" spans="2:9" x14ac:dyDescent="0.25">
      <c r="B25" s="64"/>
      <c r="C25" s="43" t="s">
        <v>50</v>
      </c>
      <c r="D25" s="47">
        <v>0.10299999999999999</v>
      </c>
      <c r="E25" s="6"/>
      <c r="F25" s="6"/>
      <c r="G25" s="6"/>
      <c r="H25" s="6"/>
      <c r="I25" s="52"/>
    </row>
    <row r="26" spans="2:9" x14ac:dyDescent="0.25">
      <c r="B26" s="64"/>
      <c r="C26" s="43" t="s">
        <v>51</v>
      </c>
      <c r="D26" s="47">
        <v>0.2165</v>
      </c>
      <c r="E26" s="6"/>
      <c r="F26" s="6"/>
      <c r="G26" s="6"/>
      <c r="H26" s="6"/>
      <c r="I26" s="52"/>
    </row>
    <row r="27" spans="2:9" x14ac:dyDescent="0.25">
      <c r="B27" s="64"/>
      <c r="C27" s="43" t="s">
        <v>52</v>
      </c>
      <c r="D27" s="47">
        <v>0.25700000000000001</v>
      </c>
      <c r="E27" s="6"/>
      <c r="F27" s="6"/>
      <c r="G27" s="6"/>
      <c r="H27" s="6"/>
      <c r="I27" s="52"/>
    </row>
    <row r="28" spans="2:9" x14ac:dyDescent="0.25">
      <c r="B28" s="64"/>
      <c r="C28" s="43" t="s">
        <v>53</v>
      </c>
      <c r="D28" s="47">
        <v>-3.9E-2</v>
      </c>
      <c r="E28" s="6"/>
      <c r="F28" s="6"/>
      <c r="G28" s="6"/>
      <c r="H28" s="6"/>
      <c r="I28" s="52"/>
    </row>
    <row r="29" spans="2:9" x14ac:dyDescent="0.25">
      <c r="B29" s="64"/>
      <c r="C29" s="43" t="s">
        <v>54</v>
      </c>
      <c r="D29" s="47">
        <v>-0.42619999999999997</v>
      </c>
      <c r="E29" s="6"/>
      <c r="F29" s="6"/>
      <c r="G29" s="6"/>
      <c r="H29" s="6"/>
      <c r="I29" s="52"/>
    </row>
    <row r="30" spans="2:9" x14ac:dyDescent="0.25">
      <c r="B30" s="64"/>
      <c r="C30" s="43" t="s">
        <v>55</v>
      </c>
      <c r="D30" s="47">
        <v>-0.58250000000000002</v>
      </c>
      <c r="E30" s="6"/>
      <c r="F30" s="6"/>
      <c r="G30" s="6"/>
      <c r="H30" s="6"/>
      <c r="I30" s="52"/>
    </row>
    <row r="31" spans="2:9" x14ac:dyDescent="0.25">
      <c r="B31" s="64"/>
      <c r="C31" s="43" t="s">
        <v>56</v>
      </c>
      <c r="D31" s="47">
        <v>-0.36640000000000006</v>
      </c>
      <c r="E31" s="6"/>
      <c r="F31" s="6"/>
      <c r="G31" s="6"/>
      <c r="H31" s="6"/>
      <c r="I31" s="52"/>
    </row>
    <row r="32" spans="2:9" x14ac:dyDescent="0.25">
      <c r="B32" s="64"/>
      <c r="C32" s="43" t="s">
        <v>57</v>
      </c>
      <c r="D32" s="47">
        <v>-0.22370000000000001</v>
      </c>
      <c r="E32" s="6"/>
      <c r="F32" s="6"/>
      <c r="G32" s="6"/>
      <c r="H32" s="6"/>
      <c r="I32" s="52"/>
    </row>
    <row r="33" spans="2:9" x14ac:dyDescent="0.25">
      <c r="B33" s="64"/>
      <c r="C33" s="43" t="s">
        <v>58</v>
      </c>
      <c r="D33" s="47">
        <v>-0.20880000000000004</v>
      </c>
      <c r="E33" s="6"/>
      <c r="F33" s="6"/>
      <c r="G33" s="6"/>
      <c r="H33" s="6"/>
      <c r="I33" s="52"/>
    </row>
    <row r="34" spans="2:9" x14ac:dyDescent="0.25">
      <c r="B34" s="64"/>
      <c r="C34" s="43" t="s">
        <v>59</v>
      </c>
      <c r="D34" s="47">
        <v>-0.19780000000000003</v>
      </c>
      <c r="E34" s="6"/>
      <c r="F34" s="6"/>
      <c r="G34" s="6"/>
      <c r="H34" s="6"/>
      <c r="I34" s="52"/>
    </row>
    <row r="35" spans="2:9" x14ac:dyDescent="0.25">
      <c r="B35" s="64"/>
      <c r="C35" s="43" t="s">
        <v>60</v>
      </c>
      <c r="D35" s="47">
        <v>-0.16980000000000006</v>
      </c>
      <c r="E35" s="6"/>
      <c r="F35" s="6"/>
      <c r="G35" s="6"/>
      <c r="H35" s="6"/>
      <c r="I35" s="52"/>
    </row>
    <row r="36" spans="2:9" x14ac:dyDescent="0.25">
      <c r="B36" s="64"/>
      <c r="C36" s="43" t="s">
        <v>61</v>
      </c>
      <c r="D36" s="47">
        <v>-0.14660000000000001</v>
      </c>
      <c r="E36" s="6"/>
      <c r="F36" s="6"/>
      <c r="G36" s="6"/>
      <c r="H36" s="6"/>
      <c r="I36" s="52"/>
    </row>
    <row r="37" spans="2:9" x14ac:dyDescent="0.25">
      <c r="B37" s="64"/>
      <c r="C37" s="43" t="s">
        <v>62</v>
      </c>
      <c r="D37" s="47">
        <v>-0.11370000000000002</v>
      </c>
      <c r="E37" s="6"/>
      <c r="F37" s="6"/>
      <c r="G37" s="6"/>
      <c r="H37" s="6"/>
      <c r="I37" s="52"/>
    </row>
    <row r="38" spans="2:9" x14ac:dyDescent="0.25">
      <c r="B38" s="64"/>
      <c r="C38" s="43" t="s">
        <v>63</v>
      </c>
      <c r="D38" s="47">
        <v>-7.6000000000000012E-2</v>
      </c>
      <c r="E38" s="6"/>
      <c r="F38" s="6"/>
      <c r="G38" s="6"/>
      <c r="H38" s="6"/>
      <c r="I38" s="52"/>
    </row>
    <row r="39" spans="2:9" x14ac:dyDescent="0.25">
      <c r="B39" s="64"/>
      <c r="C39" s="43" t="s">
        <v>5</v>
      </c>
      <c r="D39" s="47">
        <v>-6.1700000000000033E-2</v>
      </c>
      <c r="E39" s="6"/>
      <c r="F39" s="6"/>
      <c r="G39" s="6"/>
      <c r="H39" s="6"/>
      <c r="I39" s="52"/>
    </row>
    <row r="40" spans="2:9" x14ac:dyDescent="0.25">
      <c r="B40" s="64"/>
      <c r="C40" s="43" t="s">
        <v>64</v>
      </c>
      <c r="D40" s="47">
        <v>-8.7399999999999978E-2</v>
      </c>
      <c r="E40" s="6"/>
      <c r="F40" s="6"/>
      <c r="G40" s="6"/>
      <c r="H40" s="6"/>
      <c r="I40" s="52"/>
    </row>
    <row r="41" spans="2:9" x14ac:dyDescent="0.25">
      <c r="B41" s="64"/>
      <c r="C41" s="43" t="s">
        <v>65</v>
      </c>
      <c r="D41" s="47">
        <v>-8.14E-2</v>
      </c>
      <c r="E41" s="6"/>
      <c r="F41" s="6"/>
      <c r="G41" s="6"/>
      <c r="H41" s="6"/>
      <c r="I41" s="52"/>
    </row>
    <row r="42" spans="2:9" x14ac:dyDescent="0.25">
      <c r="B42" s="64"/>
      <c r="C42" s="43" t="s">
        <v>66</v>
      </c>
      <c r="D42" s="47">
        <v>-1.6699999999999993E-2</v>
      </c>
      <c r="E42" s="6"/>
      <c r="F42" s="6"/>
      <c r="G42" s="6"/>
      <c r="H42" s="6"/>
      <c r="I42" s="52"/>
    </row>
    <row r="43" spans="2:9" x14ac:dyDescent="0.25">
      <c r="B43" s="64"/>
      <c r="C43" s="43" t="s">
        <v>67</v>
      </c>
      <c r="D43" s="47">
        <v>6.2099999999999989E-2</v>
      </c>
      <c r="E43" s="6"/>
      <c r="F43" s="6"/>
      <c r="G43" s="6"/>
      <c r="H43" s="6"/>
      <c r="I43" s="52"/>
    </row>
    <row r="44" spans="2:9" x14ac:dyDescent="0.25">
      <c r="B44" s="64"/>
      <c r="C44" s="43" t="s">
        <v>68</v>
      </c>
      <c r="D44" s="47">
        <v>0.16270000000000001</v>
      </c>
      <c r="E44" s="6"/>
      <c r="F44" s="6"/>
      <c r="G44" s="6"/>
      <c r="H44" s="6"/>
      <c r="I44" s="52"/>
    </row>
    <row r="45" spans="2:9" x14ac:dyDescent="0.25">
      <c r="B45" s="64"/>
      <c r="C45" s="43" t="s">
        <v>69</v>
      </c>
      <c r="D45" s="47">
        <v>0.21540000000000001</v>
      </c>
      <c r="E45" s="6"/>
      <c r="F45" s="6"/>
      <c r="G45" s="6"/>
      <c r="H45" s="6"/>
      <c r="I45" s="52"/>
    </row>
    <row r="46" spans="2:9" x14ac:dyDescent="0.25">
      <c r="B46" s="65"/>
      <c r="C46" s="44" t="s">
        <v>70</v>
      </c>
      <c r="D46" s="47">
        <v>0.2717</v>
      </c>
      <c r="E46" s="6"/>
      <c r="F46" s="6"/>
      <c r="G46" s="6"/>
      <c r="H46" s="6"/>
      <c r="I46" s="52"/>
    </row>
    <row r="47" spans="2:9" x14ac:dyDescent="0.25">
      <c r="B47" s="66" t="s">
        <v>71</v>
      </c>
      <c r="C47" s="42" t="s">
        <v>8</v>
      </c>
      <c r="D47" s="7">
        <v>0.31619999999999998</v>
      </c>
      <c r="E47" s="6"/>
      <c r="F47" s="6"/>
      <c r="G47" s="6"/>
      <c r="H47" s="6"/>
      <c r="I47" s="52"/>
    </row>
    <row r="48" spans="2:9" x14ac:dyDescent="0.25">
      <c r="B48" s="65"/>
      <c r="C48" s="44" t="s">
        <v>13</v>
      </c>
      <c r="D48" s="51">
        <v>0</v>
      </c>
      <c r="E48" s="6"/>
      <c r="F48" s="6"/>
      <c r="G48" s="6"/>
      <c r="H48" s="6"/>
      <c r="I48" s="52"/>
    </row>
    <row r="49" spans="2:9" x14ac:dyDescent="0.25">
      <c r="B49" s="66" t="s">
        <v>72</v>
      </c>
      <c r="C49" s="42" t="s">
        <v>8</v>
      </c>
      <c r="D49" s="3">
        <v>0.29620000000000002</v>
      </c>
      <c r="E49" s="6"/>
      <c r="F49" s="6"/>
      <c r="G49" s="6"/>
      <c r="H49" s="6"/>
      <c r="I49" s="52"/>
    </row>
    <row r="50" spans="2:9" x14ac:dyDescent="0.25">
      <c r="B50" s="64"/>
      <c r="C50" s="43" t="s">
        <v>13</v>
      </c>
      <c r="D50" s="3">
        <v>0</v>
      </c>
      <c r="E50" s="6"/>
      <c r="F50" s="6"/>
      <c r="G50" s="6"/>
      <c r="H50" s="6"/>
      <c r="I50" s="52"/>
    </row>
    <row r="51" spans="2:9" x14ac:dyDescent="0.25">
      <c r="B51" s="66" t="s">
        <v>73</v>
      </c>
      <c r="C51" s="42" t="s">
        <v>8</v>
      </c>
      <c r="D51" s="7">
        <v>0.31509999999999999</v>
      </c>
      <c r="E51" s="6"/>
      <c r="F51" s="6"/>
      <c r="G51" s="6"/>
      <c r="H51" s="6"/>
      <c r="I51" s="52"/>
    </row>
    <row r="52" spans="2:9" x14ac:dyDescent="0.25">
      <c r="B52" s="65"/>
      <c r="C52" s="44" t="s">
        <v>13</v>
      </c>
      <c r="D52" s="51">
        <v>0</v>
      </c>
      <c r="E52" s="6"/>
      <c r="F52" s="6"/>
      <c r="G52" s="6"/>
      <c r="H52" s="6"/>
      <c r="I52" s="52"/>
    </row>
    <row r="53" spans="2:9" x14ac:dyDescent="0.25">
      <c r="B53" s="64" t="s">
        <v>74</v>
      </c>
      <c r="C53" s="43" t="s">
        <v>8</v>
      </c>
      <c r="D53" s="3">
        <v>0.23519999999999999</v>
      </c>
      <c r="E53" s="6"/>
      <c r="F53" s="6"/>
      <c r="G53" s="6"/>
      <c r="H53" s="6"/>
      <c r="I53" s="52"/>
    </row>
    <row r="54" spans="2:9" x14ac:dyDescent="0.25">
      <c r="B54" s="64"/>
      <c r="C54" s="43" t="s">
        <v>13</v>
      </c>
      <c r="D54" s="3">
        <v>0</v>
      </c>
      <c r="E54" s="6"/>
      <c r="F54" s="6"/>
      <c r="G54" s="6"/>
      <c r="H54" s="6"/>
      <c r="I54" s="52"/>
    </row>
    <row r="55" spans="2:9" x14ac:dyDescent="0.25">
      <c r="B55" s="66" t="s">
        <v>75</v>
      </c>
      <c r="C55" s="42" t="s">
        <v>8</v>
      </c>
      <c r="D55" s="7">
        <v>0.33379999999999999</v>
      </c>
      <c r="E55" s="6"/>
      <c r="F55" s="6"/>
      <c r="G55" s="6"/>
      <c r="H55" s="6"/>
      <c r="I55" s="52"/>
    </row>
    <row r="56" spans="2:9" x14ac:dyDescent="0.25">
      <c r="B56" s="65"/>
      <c r="C56" s="44" t="s">
        <v>13</v>
      </c>
      <c r="D56" s="51">
        <v>0</v>
      </c>
      <c r="E56" s="6"/>
      <c r="F56" s="6"/>
      <c r="G56" s="6"/>
      <c r="H56" s="6"/>
      <c r="I56" s="52"/>
    </row>
    <row r="57" spans="2:9" x14ac:dyDescent="0.25">
      <c r="B57" s="64" t="s">
        <v>76</v>
      </c>
      <c r="C57" s="43" t="s">
        <v>8</v>
      </c>
      <c r="D57" s="3">
        <v>0.4405</v>
      </c>
      <c r="E57" s="6"/>
      <c r="F57" s="6"/>
      <c r="G57" s="6"/>
      <c r="H57" s="6"/>
      <c r="I57" s="52"/>
    </row>
    <row r="58" spans="2:9" x14ac:dyDescent="0.25">
      <c r="B58" s="65"/>
      <c r="C58" s="44" t="s">
        <v>13</v>
      </c>
      <c r="D58" s="51">
        <v>0</v>
      </c>
      <c r="E58" s="6"/>
      <c r="F58" s="6"/>
      <c r="G58" s="6"/>
      <c r="H58" s="6"/>
      <c r="I58" s="52"/>
    </row>
    <row r="59" spans="2:9" x14ac:dyDescent="0.25">
      <c r="B59" s="66" t="s">
        <v>77</v>
      </c>
      <c r="C59" s="42">
        <v>0</v>
      </c>
      <c r="D59" s="7">
        <v>0</v>
      </c>
      <c r="E59" s="6"/>
      <c r="F59" s="6"/>
      <c r="G59" s="6"/>
      <c r="H59" s="6"/>
      <c r="I59" s="52"/>
    </row>
    <row r="60" spans="2:9" x14ac:dyDescent="0.25">
      <c r="B60" s="64"/>
      <c r="C60" s="43">
        <v>1</v>
      </c>
      <c r="D60" s="3">
        <v>0.30609999999999998</v>
      </c>
      <c r="E60" s="6"/>
      <c r="F60" s="6"/>
      <c r="G60" s="6"/>
      <c r="H60" s="6"/>
      <c r="I60" s="52"/>
    </row>
    <row r="61" spans="2:9" x14ac:dyDescent="0.25">
      <c r="B61" s="64"/>
      <c r="C61" s="43">
        <v>2</v>
      </c>
      <c r="D61" s="3">
        <v>0.37980000000000003</v>
      </c>
      <c r="E61" s="6"/>
      <c r="F61" s="6"/>
      <c r="G61" s="6"/>
      <c r="H61" s="6"/>
      <c r="I61" s="52"/>
    </row>
    <row r="62" spans="2:9" x14ac:dyDescent="0.25">
      <c r="B62" s="65"/>
      <c r="C62" s="44" t="s">
        <v>78</v>
      </c>
      <c r="D62" s="51">
        <v>0.46039999999999998</v>
      </c>
      <c r="E62" s="6"/>
      <c r="F62" s="6"/>
      <c r="G62" s="6"/>
      <c r="H62" s="6"/>
      <c r="I62" s="52"/>
    </row>
    <row r="63" spans="2:9" x14ac:dyDescent="0.25">
      <c r="E63" s="6"/>
      <c r="F63" s="6"/>
      <c r="G63" s="6"/>
      <c r="H63" s="6"/>
    </row>
    <row r="64" spans="2:9" x14ac:dyDescent="0.25">
      <c r="E64" s="6"/>
      <c r="F64" s="6"/>
      <c r="G64" s="6"/>
      <c r="H64" s="6"/>
    </row>
    <row r="65" spans="5:8" x14ac:dyDescent="0.25">
      <c r="E65" s="6"/>
      <c r="F65" s="6"/>
      <c r="G65" s="6"/>
      <c r="H65" s="6"/>
    </row>
    <row r="66" spans="5:8" x14ac:dyDescent="0.25">
      <c r="E66" s="6"/>
      <c r="F66" s="6"/>
      <c r="G66" s="6"/>
      <c r="H66" s="6"/>
    </row>
    <row r="67" spans="5:8" x14ac:dyDescent="0.25">
      <c r="E67" s="6"/>
      <c r="F67" s="6"/>
      <c r="G67" s="6"/>
      <c r="H67" s="6"/>
    </row>
    <row r="68" spans="5:8" x14ac:dyDescent="0.25">
      <c r="E68" s="6"/>
      <c r="F68" s="6"/>
      <c r="G68" s="6"/>
      <c r="H68" s="6"/>
    </row>
    <row r="69" spans="5:8" x14ac:dyDescent="0.25">
      <c r="E69" s="6"/>
      <c r="F69" s="6"/>
      <c r="G69" s="6"/>
      <c r="H69" s="6"/>
    </row>
    <row r="70" spans="5:8" x14ac:dyDescent="0.25">
      <c r="E70" s="6"/>
      <c r="F70" s="6"/>
      <c r="G70" s="6"/>
      <c r="H70" s="6"/>
    </row>
    <row r="71" spans="5:8" x14ac:dyDescent="0.25">
      <c r="E71" s="6"/>
      <c r="F71" s="6"/>
      <c r="G71" s="6"/>
      <c r="H71" s="6"/>
    </row>
    <row r="72" spans="5:8" x14ac:dyDescent="0.25">
      <c r="E72" s="6"/>
      <c r="F72" s="6"/>
      <c r="G72" s="6"/>
      <c r="H72" s="6"/>
    </row>
    <row r="73" spans="5:8" x14ac:dyDescent="0.25">
      <c r="E73" s="6"/>
      <c r="F73" s="6"/>
      <c r="G73" s="6"/>
      <c r="H73" s="6"/>
    </row>
    <row r="74" spans="5:8" x14ac:dyDescent="0.25">
      <c r="E74" s="6"/>
      <c r="F74" s="6"/>
      <c r="G74" s="6"/>
      <c r="H74" s="6"/>
    </row>
    <row r="75" spans="5:8" x14ac:dyDescent="0.25">
      <c r="E75" s="6"/>
      <c r="F75" s="6"/>
      <c r="G75" s="6"/>
      <c r="H75" s="6"/>
    </row>
    <row r="76" spans="5:8" x14ac:dyDescent="0.25">
      <c r="E76" s="6"/>
      <c r="F76" s="6"/>
      <c r="G76" s="6"/>
      <c r="H76" s="6"/>
    </row>
    <row r="77" spans="5:8" x14ac:dyDescent="0.25">
      <c r="E77" s="6"/>
      <c r="F77" s="6"/>
      <c r="G77" s="6"/>
      <c r="H77" s="6"/>
    </row>
    <row r="78" spans="5:8" x14ac:dyDescent="0.25">
      <c r="E78" s="6"/>
      <c r="F78" s="6"/>
      <c r="G78" s="6"/>
      <c r="H78" s="6"/>
    </row>
    <row r="79" spans="5:8" x14ac:dyDescent="0.25">
      <c r="E79" s="6"/>
      <c r="F79" s="6"/>
      <c r="G79" s="6"/>
      <c r="H79" s="6"/>
    </row>
    <row r="80" spans="5:8" x14ac:dyDescent="0.25">
      <c r="E80" s="6"/>
      <c r="F80" s="6"/>
      <c r="G80" s="6"/>
      <c r="H80" s="6"/>
    </row>
    <row r="81" spans="5:8" x14ac:dyDescent="0.25">
      <c r="E81" s="6"/>
      <c r="F81" s="6"/>
      <c r="G81" s="6"/>
      <c r="H81" s="6"/>
    </row>
    <row r="82" spans="5:8" x14ac:dyDescent="0.25">
      <c r="E82" s="6"/>
      <c r="F82" s="6"/>
      <c r="G82" s="6"/>
      <c r="H82" s="6"/>
    </row>
    <row r="83" spans="5:8" x14ac:dyDescent="0.25">
      <c r="E83" s="6"/>
      <c r="F83" s="6"/>
      <c r="G83" s="6"/>
      <c r="H83" s="6"/>
    </row>
    <row r="84" spans="5:8" x14ac:dyDescent="0.25">
      <c r="E84" s="6"/>
      <c r="F84" s="6"/>
      <c r="G84" s="6"/>
      <c r="H84" s="6"/>
    </row>
    <row r="85" spans="5:8" x14ac:dyDescent="0.25">
      <c r="E85" s="6"/>
      <c r="F85" s="6"/>
      <c r="G85" s="6"/>
      <c r="H85" s="6"/>
    </row>
    <row r="86" spans="5:8" x14ac:dyDescent="0.25">
      <c r="E86" s="6"/>
      <c r="H86" s="6"/>
    </row>
    <row r="87" spans="5:8" x14ac:dyDescent="0.25">
      <c r="E87" s="6"/>
      <c r="H87" s="6"/>
    </row>
    <row r="88" spans="5:8" x14ac:dyDescent="0.25">
      <c r="E88" s="6"/>
      <c r="H88" s="6"/>
    </row>
    <row r="89" spans="5:8" x14ac:dyDescent="0.25">
      <c r="E89" s="6"/>
      <c r="H89" s="6"/>
    </row>
    <row r="90" spans="5:8" x14ac:dyDescent="0.25">
      <c r="E90" s="6"/>
      <c r="H90" s="6"/>
    </row>
    <row r="91" spans="5:8" x14ac:dyDescent="0.25">
      <c r="E91" s="6"/>
      <c r="H91" s="6"/>
    </row>
  </sheetData>
  <sheetProtection sheet="1" objects="1" scenarios="1"/>
  <mergeCells count="12">
    <mergeCell ref="B2:D2"/>
    <mergeCell ref="F2:G2"/>
    <mergeCell ref="B7:B46"/>
    <mergeCell ref="F4:G4"/>
    <mergeCell ref="B4:D4"/>
    <mergeCell ref="B57:B58"/>
    <mergeCell ref="B59:B62"/>
    <mergeCell ref="B47:B48"/>
    <mergeCell ref="B49:B50"/>
    <mergeCell ref="B51:B52"/>
    <mergeCell ref="B53:B54"/>
    <mergeCell ref="B55:B5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CD01BDF81B2D408E8DBD0BC69D4C4B" ma:contentTypeVersion="24" ma:contentTypeDescription="Create a new document." ma:contentTypeScope="" ma:versionID="a87a6bf1d4e1e56f7d3028a3150b06db">
  <xsd:schema xmlns:xsd="http://www.w3.org/2001/XMLSchema" xmlns:xs="http://www.w3.org/2001/XMLSchema" xmlns:p="http://schemas.microsoft.com/office/2006/metadata/properties" xmlns:ns2="7232a06f-fdd3-4266-ae1c-7c187d650ba2" xmlns:ns3="c530daeb-3da6-4081-a0ef-a4cd0f6462e3" targetNamespace="http://schemas.microsoft.com/office/2006/metadata/properties" ma:root="true" ma:fieldsID="1b41e87e3014c984fd2ef5ad5f78f6d4" ns2:_="" ns3:_="">
    <xsd:import namespace="7232a06f-fdd3-4266-ae1c-7c187d650ba2"/>
    <xsd:import namespace="c530daeb-3da6-4081-a0ef-a4cd0f6462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2a06f-fdd3-4266-ae1c-7c187d650b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0daeb-3da6-4081-a0ef-a4cd0f6462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21F30-CC21-424A-98EB-AA099BA7D5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D6237-6B5A-4B10-A8ED-8E5428375C71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c530daeb-3da6-4081-a0ef-a4cd0f6462e3"/>
    <ds:schemaRef ds:uri="http://schemas.microsoft.com/office/2006/metadata/properties"/>
    <ds:schemaRef ds:uri="http://purl.org/dc/elements/1.1/"/>
    <ds:schemaRef ds:uri="http://schemas.microsoft.com/office/infopath/2007/PartnerControls"/>
    <ds:schemaRef ds:uri="7232a06f-fdd3-4266-ae1c-7c187d650ba2"/>
  </ds:schemaRefs>
</ds:datastoreItem>
</file>

<file path=customXml/itemProps3.xml><?xml version="1.0" encoding="utf-8"?>
<ds:datastoreItem xmlns:ds="http://schemas.openxmlformats.org/officeDocument/2006/customXml" ds:itemID="{ABE832F3-1445-4562-ACAE-879D9FA9A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32a06f-fdd3-4266-ae1c-7c187d650ba2"/>
    <ds:schemaRef ds:uri="c530daeb-3da6-4081-a0ef-a4cd0f646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Calculateur</vt:lpstr>
      <vt:lpstr>Coefficients</vt:lpstr>
    </vt:vector>
  </TitlesOfParts>
  <Manager/>
  <Company>CNAMTS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WLOCZYSIAK YOHAN (CNAM / Paris)</dc:creator>
  <cp:keywords/>
  <dc:description/>
  <cp:lastModifiedBy>Marieme Soumare (FR)</cp:lastModifiedBy>
  <cp:revision/>
  <dcterms:created xsi:type="dcterms:W3CDTF">2023-06-06T10:08:56Z</dcterms:created>
  <dcterms:modified xsi:type="dcterms:W3CDTF">2024-03-20T12:09:11Z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0x01010054CD01BDF81B2D408E8DBD0BC69D4C4B</vt:lpwstr>
  </property>
</Properties>
</file>